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20400" windowHeight="7992"/>
  </bookViews>
  <sheets>
    <sheet name="B2SKet01" sheetId="3" r:id="rId1"/>
    <sheet name="B1Sket01" sheetId="4" r:id="rId2"/>
  </sheets>
  <definedNames>
    <definedName name="__xlnm.Print_Titles" localSheetId="0">B2SKet01!$7:$8</definedName>
    <definedName name="_xlnm.Print_Titles" localSheetId="1">B1Sket01!$7:$9</definedName>
    <definedName name="_xlnm.Print_Titles" localSheetId="0">B2SKet01!$7:$8</definedName>
  </definedNames>
  <calcPr calcId="144525"/>
</workbook>
</file>

<file path=xl/calcChain.xml><?xml version="1.0" encoding="utf-8"?>
<calcChain xmlns="http://schemas.openxmlformats.org/spreadsheetml/2006/main">
  <c r="J21" i="3" l="1"/>
  <c r="I21" i="3"/>
  <c r="H21" i="3"/>
  <c r="G21" i="3"/>
  <c r="F21" i="3"/>
  <c r="J15" i="3"/>
  <c r="G23" i="3"/>
  <c r="H23" i="3"/>
  <c r="I23" i="3"/>
  <c r="J23" i="3"/>
  <c r="K23" i="3"/>
  <c r="F23" i="3"/>
  <c r="G22" i="3"/>
  <c r="H22" i="3"/>
  <c r="I22" i="3"/>
  <c r="J22" i="3"/>
  <c r="K22" i="3"/>
  <c r="F22" i="3"/>
  <c r="G20" i="3"/>
  <c r="H20" i="3"/>
  <c r="I20" i="3"/>
  <c r="J20" i="3"/>
  <c r="F20" i="3"/>
  <c r="K19" i="3"/>
  <c r="J19" i="3"/>
  <c r="I19" i="3"/>
  <c r="H19" i="3"/>
  <c r="G19" i="3"/>
  <c r="F19" i="3"/>
  <c r="K18" i="3"/>
  <c r="J18" i="3"/>
  <c r="I18" i="3"/>
  <c r="H18" i="3"/>
  <c r="G18" i="3"/>
  <c r="F18" i="3"/>
  <c r="J17" i="3"/>
  <c r="I17" i="3"/>
  <c r="H17" i="3"/>
  <c r="G17" i="3"/>
  <c r="F17" i="3"/>
  <c r="J14" i="3"/>
  <c r="I14" i="3"/>
  <c r="H14" i="3"/>
  <c r="G14" i="3"/>
  <c r="H13" i="3"/>
  <c r="F14" i="3"/>
  <c r="J13" i="3"/>
  <c r="I13" i="3"/>
  <c r="G13" i="3"/>
  <c r="F13" i="3"/>
  <c r="K12" i="3"/>
  <c r="J12" i="3"/>
  <c r="I12" i="3"/>
  <c r="G12" i="3"/>
  <c r="H12" i="3"/>
  <c r="F12" i="3"/>
  <c r="K11" i="3"/>
  <c r="J11" i="3"/>
  <c r="I11" i="3"/>
  <c r="H11" i="3"/>
  <c r="G11" i="3"/>
  <c r="F11" i="3"/>
</calcChain>
</file>

<file path=xl/sharedStrings.xml><?xml version="1.0" encoding="utf-8"?>
<sst xmlns="http://schemas.openxmlformats.org/spreadsheetml/2006/main" count="134" uniqueCount="101">
  <si>
    <t>STT</t>
  </si>
  <si>
    <t>Tiêu chí</t>
  </si>
  <si>
    <t>Đơn vị tính</t>
  </si>
  <si>
    <t>Kết quả thực hiện</t>
  </si>
  <si>
    <t>1</t>
  </si>
  <si>
    <t>2</t>
  </si>
  <si>
    <t>%</t>
  </si>
  <si>
    <t>3</t>
  </si>
  <si>
    <t>&gt;=80</t>
  </si>
  <si>
    <t>4</t>
  </si>
  <si>
    <t>5</t>
  </si>
  <si>
    <t>6</t>
  </si>
  <si>
    <t>7</t>
  </si>
  <si>
    <t>10</t>
  </si>
  <si>
    <t>12</t>
  </si>
  <si>
    <t>8</t>
  </si>
  <si>
    <t>9</t>
  </si>
  <si>
    <t>11</t>
  </si>
  <si>
    <t>&gt;=85</t>
  </si>
  <si>
    <t>Tcđ</t>
  </si>
  <si>
    <t>*</t>
  </si>
  <si>
    <t>Năm 2021</t>
  </si>
  <si>
    <t>Năm 2022</t>
  </si>
  <si>
    <t>&gt;=90</t>
  </si>
  <si>
    <t xml:space="preserve">Tỷ lệ tổ chức cơ sở đảng hoàn thành tốt nhiệm vụ trở lên hằng năm. </t>
  </si>
  <si>
    <t xml:space="preserve">Tỷ lệ đảng viên hoàn thành tốt nhiệm vụ trở lên hằng năm. </t>
  </si>
  <si>
    <t>&gt;=2000</t>
  </si>
  <si>
    <t>Dự kiến đến cuối năm 2025</t>
  </si>
  <si>
    <t xml:space="preserve">Tỷ lệ chi bộ trực thuộc đảng uỷ (đảng uỷ cơ sở hoặc đảng uỷ bộ phận) hoàn thành tốt nhiệm vụ trở lên hằng năm. </t>
  </si>
  <si>
    <t>Tỷ lệ tổ chức cơ sở đảng xây dựng, bổ sung kịp thời quy chế làm việc đảm bảo chất lượng, đúng chức năng, nhiệm vụ của từng loại hình tổ chức đảng.</t>
  </si>
  <si>
    <t>Tỷ lệ chi bộ trực thuộc đảng uỷ (đảng uỷ cơ sở hoặc đảng uỷ bộ phận) xây dựng, bổ sung kịp thời quy chế làm việc đảm bảo chất lượng, đúng chức năng, nhiệm vụ của từng loại hình tổ chức đảng.</t>
  </si>
  <si>
    <t>Tỷ lệ chi bộ cơ sở, chi bộ trực thuộc đảng uỷ (đảng uỷ cơ sở hoặc đảng uỷ bộ phận) đạt mức tốt về sinh hoạt chi bộ của năm.</t>
  </si>
  <si>
    <t>Đến năm 2025, tỷ lệ cán bộ, công chức cấp xã đạt chuẩn theo quy định</t>
  </si>
  <si>
    <t>Hết năm thứ nhất của nhiệm kỳ, tỷ lệ bí thư chi bộ, cấp uỷ viên cơ sở được bồi dưỡng nghiệp vụ công tác xây dựng Đảng, kỹ năng quản lý, điều hành, cập nhật kiến thức mới.</t>
  </si>
  <si>
    <t>Tỷ lệ bí thư chi bộ kiêm trưởng thôn, tổ trưởng tổ dân phố đến hết năm 2025</t>
  </si>
  <si>
    <t>Tỷ lệ trưởng thôn, khối phố là đảng viên đến hết năm 2025</t>
  </si>
  <si>
    <t>Tỷ lệ chi bộ sinh hoạt ghép thôn, tổ dân phố, trường học ghép chi bộ đến hết năm 2025</t>
  </si>
  <si>
    <t>Tỷ lệ trường học ghép chi bộ đến hết năm 2025</t>
  </si>
  <si>
    <t>Toàn đảng bộ tỉnh thành lập mới được 35 tổ chức đảng trong các đơn vị KTTN</t>
  </si>
  <si>
    <t>&gt;=35</t>
  </si>
  <si>
    <t xml:space="preserve">Tỷ lệ chi bộ cơ sở, chi bộ trực thuộc đảng uỷ (đảng uỷ cơ sở hoặc đảng uỷ bộ phận) có số đảng viên dự sinh hoạt chi bộ bình quân. </t>
  </si>
  <si>
    <t>Tỷ lệ chi bộ cơ sở, chi bộ trực thuộc đảng uỷ (đảng uỷ cơ sở hoặc đảng uỷ bộ phận) thực hiện chấm điểm chất lượng buổi sinh hoạt định kỳ đúng quy định</t>
  </si>
  <si>
    <t>NGƯỜI LẬP BIỂU</t>
  </si>
  <si>
    <t>Chi bộ có trên 100 đảng viên</t>
  </si>
  <si>
    <t>Chi bộ có từ 30 đến 100 đảng viên</t>
  </si>
  <si>
    <t>Chi bộ có từ 10 đến dưới 30 đảng viên</t>
  </si>
  <si>
    <t>Chi bộ có từ 06 đến 09 đảng viên</t>
  </si>
  <si>
    <t>Chi bộ có từ 03 đến 05 đảng viên</t>
  </si>
  <si>
    <t>Trong đó</t>
  </si>
  <si>
    <t>Chi bộ trực thuộc đảng ủy cơ sở</t>
  </si>
  <si>
    <t>Chi bộ cơ sở</t>
  </si>
  <si>
    <t>Đảng bộ cơ sở</t>
  </si>
  <si>
    <t xml:space="preserve"> Công ty hợp danh</t>
  </si>
  <si>
    <t xml:space="preserve"> Công ty trách nhiệm hữu hạn</t>
  </si>
  <si>
    <t xml:space="preserve"> Công ty Cổ phần</t>
  </si>
  <si>
    <t xml:space="preserve"> Nhà nước nắm giữ dưới 50% vốn điều lệ</t>
  </si>
  <si>
    <t xml:space="preserve"> Nhà nước nắm giữ từ 50% vốn điều lệ trở lên</t>
  </si>
  <si>
    <t xml:space="preserve"> Nhà nước nắm giữ 100% vốn điều lệ</t>
  </si>
  <si>
    <t>Hợp tác xã</t>
  </si>
  <si>
    <t>Doanh nghiệp có vốn Nhà nước</t>
  </si>
  <si>
    <t>Ngoài công lập</t>
  </si>
  <si>
    <t xml:space="preserve"> Công lập</t>
  </si>
  <si>
    <t>Khác</t>
  </si>
  <si>
    <t>Doanh nghiệp và hợp tác xã</t>
  </si>
  <si>
    <t>Công an</t>
  </si>
  <si>
    <t>Quân đội</t>
  </si>
  <si>
    <t>Đơn vị sự nghiệp</t>
  </si>
  <si>
    <t>Cơ quan Nhà nước</t>
  </si>
  <si>
    <t>Cơ quan Đảng, MTTQ, tổ chức CT-XH</t>
  </si>
  <si>
    <t>Thị trấn</t>
  </si>
  <si>
    <t>Phường</t>
  </si>
  <si>
    <t>Xã</t>
  </si>
  <si>
    <t>Loại hình</t>
  </si>
  <si>
    <t>Doanh nghiệp tư nhân</t>
  </si>
  <si>
    <t>Thời điểm trước khi thực hiện Đề án (tháng 3/2021)</t>
  </si>
  <si>
    <t>Chỉ tiêu đảng bộ cụ thể hoá</t>
  </si>
  <si>
    <t>Kết nạp đảng viên mới hằng năm</t>
  </si>
  <si>
    <t>Đv</t>
  </si>
  <si>
    <t>Tỷ lệ tổ chức cơ sở đảng được công nhận “chi bộ bốn tốt”,“đảng bộ cơ sở bốn tốt” theo quy định</t>
  </si>
  <si>
    <t>Tỷ lệ chi bộ trực thuộc đảng uỷ (đảng uỷ cơ sở hoặc đảng uỷ bộ phận) được công nhận “chi bộ bốn tốt”,“đảng bộ cơ sở bốn tốt” theo quy định</t>
  </si>
  <si>
    <t>Chỉ tiêu Đề án 01</t>
  </si>
  <si>
    <t>Đảng bộ bộ phận</t>
  </si>
  <si>
    <t xml:space="preserve">Đảng bộ bộ phận </t>
  </si>
  <si>
    <t>Chi bộ trực thuộc đubp có từ 03 đến 05 đảng viên</t>
  </si>
  <si>
    <t>Chi bộ trực thuộc đubp có từ 06 đến 09 đảng viên</t>
  </si>
  <si>
    <t>Chi bộ trực thuộc đubp có từ 10 đến dưới 30 đảng viên</t>
  </si>
  <si>
    <t>Chi bộ trực thuộc đubp có từ 30 đến 100 đảng viên</t>
  </si>
  <si>
    <t xml:space="preserve">Trong đó </t>
  </si>
  <si>
    <t>Doanh nghiệp ngoài Nhà nước</t>
  </si>
  <si>
    <t>Năm 2023</t>
  </si>
  <si>
    <t>Đến tháng 5/2024</t>
  </si>
  <si>
    <t>Tính đến tháng 5/2024</t>
  </si>
  <si>
    <t>Mức độ hoàn thành ĐA</t>
  </si>
  <si>
    <t>Tỷ lệ%</t>
  </si>
  <si>
    <t>BIỂU 1: KẾT QUẢ THỰC HIỆN CÁC CHỈ TIÊU THEO ĐỀ ÁN SỐ 01-ĐA/TU</t>
  </si>
  <si>
    <t>BIỂU 2: THỐNG KÊ TỔ CHỨC CƠ SỞ ĐẢNG VÀ CÁC CHI BỘ ĐẢNG</t>
  </si>
  <si>
    <t>ĐẢNG BỘ XÃ HẢI YẾN</t>
  </si>
  <si>
    <t>(Kèm theo Báo cáo số        -BC/ĐU, của Đảng uỷ xã Hải Yến)</t>
  </si>
  <si>
    <t>Hoàng Văn Chiều</t>
  </si>
  <si>
    <t>ĐẢNG BỘ XÃ HẢI YẾN</t>
  </si>
  <si>
    <t>(Kèm theo Báo cáo số        -BC/ĐU, của Đảng uỷ xã Hải Yến)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</si>
</sst>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0_);_(* \(#.##0.00\);_(* \-??_);_(@_)"/>
    <numFmt numFmtId="166" formatCode="_(* #,##0_);_(* \(#,##0\);_(* &quot;-&quot;??_);_(@_)"/>
    <numFmt numFmtId="167" formatCode="0.0"/>
  </numFmts>
  <fonts count="28" x14ac:knownFonts="1">
    <font>
      <sz val="12"/>
      <name val="Times New Roman"/>
    </font>
    <font>
      <sz val="10"/>
      <name val="Arial"/>
      <family val="2"/>
    </font>
    <font>
      <b/>
      <sz val="14"/>
      <name val="Times New Roman"/>
      <family val="1"/>
    </font>
    <font>
      <sz val="12"/>
      <name val="Times New Roman"/>
      <family val="1"/>
    </font>
    <font>
      <sz val="12"/>
      <name val="Times New Roman"/>
      <family val="1"/>
      <charset val="1"/>
    </font>
    <font>
      <sz val="10"/>
      <name val="Arial"/>
      <family val="2"/>
      <charset val="1"/>
    </font>
    <font>
      <b/>
      <sz val="14"/>
      <name val="Times New Roman"/>
      <family val="1"/>
      <charset val="1"/>
    </font>
    <font>
      <i/>
      <sz val="14"/>
      <name val="Times New Roman"/>
      <family val="1"/>
    </font>
    <font>
      <b/>
      <sz val="12"/>
      <name val="Times New Roman"/>
      <family val="1"/>
      <charset val="1"/>
    </font>
    <font>
      <b/>
      <sz val="16"/>
      <name val="Times New Roman"/>
      <family val="1"/>
      <charset val="1"/>
    </font>
    <font>
      <sz val="8"/>
      <name val="Times New Roman"/>
    </font>
    <font>
      <sz val="13"/>
      <name val="Times New Roman"/>
      <family val="1"/>
      <charset val="1"/>
    </font>
    <font>
      <sz val="13"/>
      <color indexed="8"/>
      <name val="Times New Roman"/>
      <family val="1"/>
      <charset val="1"/>
    </font>
    <font>
      <sz val="11"/>
      <color theme="1"/>
      <name val="Calibri"/>
      <family val="2"/>
      <scheme val="minor"/>
    </font>
    <font>
      <i/>
      <sz val="12"/>
      <name val="Times New Roman"/>
      <family val="1"/>
    </font>
    <font>
      <b/>
      <sz val="12"/>
      <name val="Times New Roman"/>
      <family val="1"/>
    </font>
    <font>
      <b/>
      <i/>
      <sz val="12"/>
      <name val="Times New Roman"/>
      <family val="1"/>
    </font>
    <font>
      <i/>
      <sz val="10"/>
      <name val="Times New Roman"/>
      <family val="1"/>
    </font>
    <font>
      <sz val="11"/>
      <color indexed="8"/>
      <name val="Calibri"/>
      <family val="2"/>
    </font>
    <font>
      <b/>
      <sz val="10"/>
      <name val="Times New Roman"/>
      <family val="1"/>
    </font>
    <font>
      <sz val="14"/>
      <name val="Times New Roman"/>
      <family val="1"/>
    </font>
    <font>
      <sz val="10"/>
      <name val="Times New Roman"/>
      <family val="1"/>
    </font>
    <font>
      <b/>
      <i/>
      <sz val="10"/>
      <name val="Times New Roman"/>
      <family val="1"/>
    </font>
    <font>
      <sz val="11"/>
      <name val="Times New Roman"/>
      <family val="1"/>
    </font>
    <font>
      <b/>
      <sz val="16"/>
      <name val="Times New Roman"/>
      <family val="1"/>
    </font>
    <font>
      <b/>
      <u/>
      <sz val="15"/>
      <name val="Times New Roman"/>
      <family val="1"/>
    </font>
    <font>
      <sz val="14"/>
      <name val="Arial"/>
      <family val="2"/>
    </font>
    <font>
      <sz val="11"/>
      <name val="Times New Roman"/>
      <family val="1"/>
      <charset val="1"/>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s>
  <cellStyleXfs count="9">
    <xf numFmtId="0" fontId="0" fillId="0" borderId="0"/>
    <xf numFmtId="165" fontId="4" fillId="0" borderId="0"/>
    <xf numFmtId="0" fontId="4" fillId="0" borderId="0"/>
    <xf numFmtId="0" fontId="3" fillId="0" borderId="0"/>
    <xf numFmtId="0" fontId="1" fillId="0" borderId="0"/>
    <xf numFmtId="0" fontId="5" fillId="0" borderId="0"/>
    <xf numFmtId="0" fontId="13" fillId="0" borderId="0"/>
    <xf numFmtId="164" fontId="18" fillId="0" borderId="0" applyFont="0" applyFill="0" applyBorder="0" applyAlignment="0" applyProtection="0"/>
    <xf numFmtId="0" fontId="26" fillId="0" borderId="0"/>
  </cellStyleXfs>
  <cellXfs count="85">
    <xf numFmtId="0" fontId="0" fillId="0" borderId="0" xfId="0"/>
    <xf numFmtId="0" fontId="4" fillId="0" borderId="0" xfId="2"/>
    <xf numFmtId="0" fontId="6" fillId="0" borderId="0" xfId="2" applyFont="1" applyAlignment="1"/>
    <xf numFmtId="0" fontId="4" fillId="0" borderId="0" xfId="2" applyAlignment="1">
      <alignment vertical="center"/>
    </xf>
    <xf numFmtId="0" fontId="4" fillId="0" borderId="0" xfId="2" applyAlignment="1">
      <alignment horizontal="left"/>
    </xf>
    <xf numFmtId="0" fontId="4" fillId="0" borderId="1" xfId="2" applyFont="1" applyBorder="1" applyAlignment="1">
      <alignment horizontal="center" vertical="center" wrapText="1"/>
    </xf>
    <xf numFmtId="0" fontId="4" fillId="0" borderId="6"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vertical="center" wrapText="1"/>
    </xf>
    <xf numFmtId="0" fontId="11" fillId="0" borderId="5" xfId="2" applyFont="1" applyBorder="1" applyAlignment="1">
      <alignment vertical="center" wrapText="1"/>
    </xf>
    <xf numFmtId="0" fontId="11" fillId="0" borderId="4" xfId="2" applyFont="1" applyBorder="1"/>
    <xf numFmtId="0" fontId="11" fillId="0" borderId="5" xfId="2" applyFont="1" applyBorder="1" applyAlignment="1">
      <alignment vertical="center"/>
    </xf>
    <xf numFmtId="0" fontId="11" fillId="0" borderId="7" xfId="2" applyFont="1" applyBorder="1" applyAlignment="1">
      <alignment horizontal="center" vertical="center" wrapText="1"/>
    </xf>
    <xf numFmtId="2" fontId="11" fillId="0" borderId="7" xfId="2" applyNumberFormat="1" applyFont="1" applyBorder="1" applyAlignment="1">
      <alignment vertical="center" wrapText="1"/>
    </xf>
    <xf numFmtId="2" fontId="11" fillId="0" borderId="1" xfId="2" applyNumberFormat="1" applyFont="1" applyFill="1" applyBorder="1" applyAlignment="1">
      <alignment vertical="center" wrapText="1"/>
    </xf>
    <xf numFmtId="0" fontId="12" fillId="0" borderId="1" xfId="2" applyFont="1" applyBorder="1" applyAlignment="1">
      <alignment horizontal="center" vertical="center" wrapText="1"/>
    </xf>
    <xf numFmtId="0" fontId="3" fillId="0" borderId="0" xfId="6" applyFont="1"/>
    <xf numFmtId="0" fontId="3" fillId="0" borderId="0" xfId="6" applyFont="1" applyAlignment="1">
      <alignment wrapText="1"/>
    </xf>
    <xf numFmtId="0" fontId="14" fillId="0" borderId="0" xfId="6" applyFont="1" applyAlignment="1">
      <alignment horizontal="center" vertical="center"/>
    </xf>
    <xf numFmtId="0" fontId="15" fillId="0" borderId="0" xfId="6" applyFont="1"/>
    <xf numFmtId="0" fontId="16" fillId="0" borderId="0" xfId="6" applyFont="1" applyAlignment="1">
      <alignment horizontal="center" vertical="center"/>
    </xf>
    <xf numFmtId="0" fontId="7" fillId="0" borderId="0" xfId="6" applyFont="1" applyAlignment="1">
      <alignment horizontal="center" vertical="center"/>
    </xf>
    <xf numFmtId="0" fontId="20" fillId="0" borderId="0" xfId="6" applyFont="1" applyAlignment="1">
      <alignment horizontal="left" vertical="center" wrapText="1"/>
    </xf>
    <xf numFmtId="0" fontId="21" fillId="0" borderId="4" xfId="6" applyFont="1" applyBorder="1" applyAlignment="1">
      <alignment horizontal="left" vertical="center" wrapText="1"/>
    </xf>
    <xf numFmtId="166" fontId="21" fillId="0" borderId="4" xfId="7" applyNumberFormat="1" applyFont="1" applyFill="1" applyBorder="1" applyAlignment="1">
      <alignment horizontal="left" vertical="center" wrapText="1"/>
    </xf>
    <xf numFmtId="0" fontId="17" fillId="2" borderId="4" xfId="6" quotePrefix="1" applyFont="1" applyFill="1" applyBorder="1" applyAlignment="1">
      <alignment horizontal="left" vertical="center" wrapText="1"/>
    </xf>
    <xf numFmtId="0" fontId="17" fillId="0" borderId="4" xfId="6" applyFont="1" applyBorder="1" applyAlignment="1">
      <alignment horizontal="center" vertical="center"/>
    </xf>
    <xf numFmtId="166" fontId="17" fillId="0" borderId="4" xfId="7" applyNumberFormat="1" applyFont="1" applyFill="1" applyBorder="1" applyAlignment="1">
      <alignment horizontal="left" vertical="center"/>
    </xf>
    <xf numFmtId="0" fontId="20" fillId="0" borderId="0" xfId="6" applyFont="1"/>
    <xf numFmtId="0" fontId="22" fillId="0" borderId="4" xfId="6" applyFont="1" applyBorder="1" applyAlignment="1">
      <alignment horizontal="center" vertical="center"/>
    </xf>
    <xf numFmtId="166" fontId="22" fillId="0" borderId="4" xfId="7" applyNumberFormat="1" applyFont="1" applyFill="1" applyBorder="1" applyAlignment="1">
      <alignment horizontal="left" vertical="center"/>
    </xf>
    <xf numFmtId="0" fontId="19" fillId="0" borderId="4" xfId="6" applyFont="1" applyBorder="1" applyAlignment="1">
      <alignment horizontal="left" vertical="center" wrapText="1"/>
    </xf>
    <xf numFmtId="0" fontId="23" fillId="0" borderId="0" xfId="6" applyFont="1" applyAlignment="1">
      <alignment horizontal="center" vertical="center" wrapText="1"/>
    </xf>
    <xf numFmtId="0" fontId="3" fillId="0" borderId="0" xfId="6" applyFont="1" applyAlignment="1">
      <alignment horizontal="center" vertical="center" wrapText="1"/>
    </xf>
    <xf numFmtId="0" fontId="21" fillId="0" borderId="0" xfId="6" applyFont="1" applyAlignment="1">
      <alignment horizontal="center"/>
    </xf>
    <xf numFmtId="0" fontId="19" fillId="0" borderId="0" xfId="6" applyFont="1" applyAlignment="1">
      <alignment horizontal="center" vertical="center"/>
    </xf>
    <xf numFmtId="0" fontId="3" fillId="0" borderId="0" xfId="6" applyFont="1" applyAlignment="1">
      <alignment horizontal="center" wrapText="1"/>
    </xf>
    <xf numFmtId="0" fontId="7" fillId="0" borderId="0" xfId="6" applyFont="1" applyAlignment="1"/>
    <xf numFmtId="0" fontId="25" fillId="0" borderId="0" xfId="6" applyFont="1" applyAlignment="1"/>
    <xf numFmtId="0" fontId="20" fillId="0" borderId="0" xfId="6" applyFont="1" applyBorder="1" applyAlignment="1">
      <alignment horizontal="left" vertical="center" wrapText="1"/>
    </xf>
    <xf numFmtId="0" fontId="17" fillId="0" borderId="8" xfId="6" applyFont="1" applyBorder="1" applyAlignment="1">
      <alignment horizontal="center" vertical="top" wrapText="1"/>
    </xf>
    <xf numFmtId="0" fontId="19" fillId="0" borderId="4" xfId="6" applyFont="1" applyBorder="1" applyAlignment="1">
      <alignment horizontal="center" vertical="center"/>
    </xf>
    <xf numFmtId="0" fontId="4" fillId="0" borderId="1" xfId="2" applyFont="1" applyBorder="1" applyAlignment="1">
      <alignment horizontal="center" vertical="center" wrapText="1"/>
    </xf>
    <xf numFmtId="0" fontId="4" fillId="0" borderId="4" xfId="2" applyBorder="1" applyAlignment="1">
      <alignment vertical="center"/>
    </xf>
    <xf numFmtId="0" fontId="27" fillId="0" borderId="4" xfId="2" applyFont="1" applyBorder="1" applyAlignment="1">
      <alignment horizontal="center" vertical="center" wrapText="1"/>
    </xf>
    <xf numFmtId="0" fontId="4" fillId="0" borderId="1" xfId="2" applyFont="1" applyBorder="1" applyAlignment="1">
      <alignment horizontal="center" vertical="center" wrapText="1"/>
    </xf>
    <xf numFmtId="0" fontId="9" fillId="0" borderId="0" xfId="2" applyFont="1" applyAlignment="1">
      <alignment horizont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2" fillId="0" borderId="0" xfId="5" applyFont="1" applyAlignment="1">
      <alignment horizontal="center"/>
    </xf>
    <xf numFmtId="0" fontId="6" fillId="0" borderId="0" xfId="2" applyFont="1" applyAlignment="1">
      <alignment horizontal="center"/>
    </xf>
    <xf numFmtId="0" fontId="6" fillId="0" borderId="0" xfId="2" applyFont="1" applyBorder="1" applyAlignment="1">
      <alignment horizontal="center"/>
    </xf>
    <xf numFmtId="0" fontId="7" fillId="0" borderId="0" xfId="2" applyFont="1" applyBorder="1" applyAlignment="1">
      <alignment horizontal="center"/>
    </xf>
    <xf numFmtId="0" fontId="8" fillId="0" borderId="1" xfId="2" applyFont="1" applyBorder="1" applyAlignment="1">
      <alignment horizontal="center" vertical="center" wrapText="1"/>
    </xf>
    <xf numFmtId="0" fontId="2" fillId="0" borderId="0" xfId="6" applyFont="1" applyAlignment="1">
      <alignment horizontal="center" vertical="center"/>
    </xf>
    <xf numFmtId="49" fontId="19" fillId="0" borderId="10" xfId="6" applyNumberFormat="1" applyFont="1" applyBorder="1" applyAlignment="1">
      <alignment horizontal="center" vertical="center" wrapText="1"/>
    </xf>
    <xf numFmtId="49" fontId="19" fillId="0" borderId="4" xfId="6" applyNumberFormat="1" applyFont="1" applyBorder="1" applyAlignment="1">
      <alignment horizontal="center" vertical="center" wrapText="1"/>
    </xf>
    <xf numFmtId="49" fontId="19" fillId="0" borderId="8" xfId="6" applyNumberFormat="1" applyFont="1" applyBorder="1" applyAlignment="1">
      <alignment horizontal="center" vertical="center" wrapText="1"/>
    </xf>
    <xf numFmtId="0" fontId="17" fillId="0" borderId="4" xfId="6" applyFont="1" applyBorder="1" applyAlignment="1">
      <alignment horizontal="center" vertical="center" wrapText="1"/>
    </xf>
    <xf numFmtId="0" fontId="19" fillId="0" borderId="10" xfId="6" applyFont="1" applyBorder="1" applyAlignment="1">
      <alignment horizontal="center" vertical="center" wrapText="1"/>
    </xf>
    <xf numFmtId="0" fontId="17" fillId="0" borderId="8" xfId="6" applyFont="1" applyBorder="1" applyAlignment="1">
      <alignment horizontal="center" vertical="center" wrapText="1"/>
    </xf>
    <xf numFmtId="0" fontId="24" fillId="0" borderId="0" xfId="6" applyFont="1" applyAlignment="1">
      <alignment horizontal="center" wrapText="1"/>
    </xf>
    <xf numFmtId="0" fontId="15" fillId="0" borderId="0" xfId="6" applyFont="1" applyAlignment="1">
      <alignment horizontal="center" wrapText="1"/>
    </xf>
    <xf numFmtId="0" fontId="19" fillId="0" borderId="4" xfId="6" applyFont="1" applyBorder="1" applyAlignment="1">
      <alignment horizontal="center" vertical="center" wrapText="1"/>
    </xf>
    <xf numFmtId="0" fontId="19" fillId="0" borderId="8" xfId="6" applyFont="1" applyBorder="1" applyAlignment="1">
      <alignment horizontal="center" vertical="center" wrapText="1"/>
    </xf>
    <xf numFmtId="0" fontId="7" fillId="0" borderId="0" xfId="2" applyFont="1" applyBorder="1" applyAlignment="1">
      <alignment horizontal="center" vertical="top"/>
    </xf>
    <xf numFmtId="0" fontId="15" fillId="0" borderId="15" xfId="6" applyFont="1" applyBorder="1" applyAlignment="1">
      <alignment horizontal="center"/>
    </xf>
    <xf numFmtId="0" fontId="19" fillId="0" borderId="12" xfId="6" applyFont="1" applyBorder="1" applyAlignment="1">
      <alignment horizontal="center" vertical="center" wrapText="1"/>
    </xf>
    <xf numFmtId="0" fontId="19" fillId="0" borderId="11" xfId="6" applyFont="1" applyBorder="1" applyAlignment="1">
      <alignment horizontal="center" vertical="center" wrapText="1"/>
    </xf>
    <xf numFmtId="0" fontId="15" fillId="0" borderId="0" xfId="6" applyFont="1" applyAlignment="1">
      <alignment horizontal="center"/>
    </xf>
    <xf numFmtId="0" fontId="17" fillId="0" borderId="4" xfId="6" applyFont="1" applyBorder="1" applyAlignment="1">
      <alignment horizontal="center" vertical="center" textRotation="90" wrapText="1"/>
    </xf>
    <xf numFmtId="0" fontId="19" fillId="0" borderId="14" xfId="6" applyFont="1" applyBorder="1" applyAlignment="1">
      <alignment horizontal="center" vertical="center" wrapText="1"/>
    </xf>
    <xf numFmtId="0" fontId="19" fillId="0" borderId="9" xfId="6" applyFont="1" applyBorder="1" applyAlignment="1">
      <alignment horizontal="center" vertical="center" wrapText="1"/>
    </xf>
    <xf numFmtId="0" fontId="19" fillId="0" borderId="13" xfId="6" applyFont="1" applyBorder="1" applyAlignment="1">
      <alignment horizontal="center" vertical="center" wrapText="1"/>
    </xf>
    <xf numFmtId="0" fontId="19" fillId="0" borderId="6" xfId="6" applyFont="1" applyBorder="1" applyAlignment="1">
      <alignment horizontal="center" vertical="center" wrapText="1"/>
    </xf>
    <xf numFmtId="167" fontId="11" fillId="0" borderId="1" xfId="2" applyNumberFormat="1" applyFont="1" applyBorder="1" applyAlignment="1">
      <alignment vertical="center" wrapText="1"/>
    </xf>
    <xf numFmtId="1" fontId="11" fillId="0" borderId="1" xfId="2" applyNumberFormat="1" applyFont="1" applyBorder="1" applyAlignment="1">
      <alignment vertical="center" wrapText="1"/>
    </xf>
    <xf numFmtId="0" fontId="11" fillId="0" borderId="4" xfId="2" applyFont="1" applyBorder="1" applyAlignment="1">
      <alignment horizontal="center" vertical="center" wrapText="1"/>
    </xf>
    <xf numFmtId="167" fontId="11" fillId="0" borderId="1" xfId="2" applyNumberFormat="1" applyFont="1" applyFill="1" applyBorder="1" applyAlignment="1">
      <alignment vertical="center" wrapText="1"/>
    </xf>
    <xf numFmtId="1" fontId="11" fillId="0" borderId="1" xfId="2" applyNumberFormat="1" applyFont="1" applyFill="1" applyBorder="1" applyAlignment="1">
      <alignment vertical="center" wrapText="1"/>
    </xf>
    <xf numFmtId="167" fontId="11" fillId="0" borderId="5" xfId="2" applyNumberFormat="1" applyFont="1" applyBorder="1" applyAlignment="1">
      <alignment vertical="center"/>
    </xf>
    <xf numFmtId="167" fontId="11" fillId="0" borderId="4" xfId="2" applyNumberFormat="1" applyFont="1" applyBorder="1" applyAlignment="1">
      <alignment horizontal="center" vertical="center" wrapText="1"/>
    </xf>
    <xf numFmtId="1" fontId="11" fillId="0" borderId="5" xfId="2" applyNumberFormat="1" applyFont="1" applyBorder="1" applyAlignment="1">
      <alignment vertical="center"/>
    </xf>
    <xf numFmtId="1" fontId="12" fillId="0" borderId="1" xfId="2" applyNumberFormat="1" applyFont="1" applyBorder="1" applyAlignment="1">
      <alignment vertical="center" wrapText="1"/>
    </xf>
    <xf numFmtId="0" fontId="11" fillId="3" borderId="1" xfId="2" applyFont="1" applyFill="1" applyBorder="1" applyAlignment="1">
      <alignment vertical="center" wrapText="1"/>
    </xf>
  </cellXfs>
  <cellStyles count="9">
    <cellStyle name="Comma 2" xfId="1"/>
    <cellStyle name="Comma 3" xfId="7"/>
    <cellStyle name="Excel Built-in Normal" xfId="2"/>
    <cellStyle name="Normal" xfId="0" builtinId="0"/>
    <cellStyle name="Normal 2" xfId="3"/>
    <cellStyle name="Normal 2 2" xfId="8"/>
    <cellStyle name="Normal 3" xfId="4"/>
    <cellStyle name="Normal 3 2"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22" workbookViewId="0">
      <selection activeCell="M16" sqref="M16"/>
    </sheetView>
  </sheetViews>
  <sheetFormatPr defaultColWidth="39.5" defaultRowHeight="15.6" x14ac:dyDescent="0.3"/>
  <cols>
    <col min="1" max="1" width="4.19921875" style="1" customWidth="1"/>
    <col min="2" max="2" width="62.69921875" style="1" customWidth="1"/>
    <col min="3" max="3" width="7.19921875" style="1" customWidth="1"/>
    <col min="4" max="4" width="8" style="1" customWidth="1"/>
    <col min="5" max="5" width="6.69921875" style="1" customWidth="1"/>
    <col min="6" max="6" width="7.09765625" style="1" customWidth="1"/>
    <col min="7" max="9" width="6.69921875" style="1" customWidth="1"/>
    <col min="10" max="10" width="9" style="1" customWidth="1"/>
    <col min="11" max="11" width="7.09765625" style="1" customWidth="1"/>
    <col min="12" max="254" width="8.09765625" style="1" customWidth="1"/>
    <col min="255" max="255" width="4.19921875" style="1" customWidth="1"/>
    <col min="256" max="16384" width="39.5" style="1"/>
  </cols>
  <sheetData>
    <row r="1" spans="1:11" ht="17.399999999999999" x14ac:dyDescent="0.3">
      <c r="A1" s="49" t="s">
        <v>99</v>
      </c>
      <c r="B1" s="49"/>
    </row>
    <row r="2" spans="1:11" ht="17.399999999999999" x14ac:dyDescent="0.3">
      <c r="A2" s="50" t="s">
        <v>20</v>
      </c>
      <c r="B2" s="50"/>
      <c r="C2" s="2"/>
      <c r="D2" s="2"/>
      <c r="E2" s="2"/>
      <c r="F2" s="2"/>
      <c r="G2" s="2"/>
      <c r="H2" s="2"/>
      <c r="I2" s="2"/>
      <c r="J2" s="2"/>
    </row>
    <row r="3" spans="1:11" ht="20.399999999999999" x14ac:dyDescent="0.35">
      <c r="A3" s="46"/>
      <c r="B3" s="46"/>
      <c r="C3" s="46"/>
      <c r="D3" s="46"/>
      <c r="E3" s="46"/>
      <c r="F3" s="46"/>
      <c r="G3" s="46"/>
      <c r="H3" s="46"/>
      <c r="I3" s="46"/>
      <c r="J3" s="46"/>
    </row>
    <row r="4" spans="1:11" ht="17.399999999999999" x14ac:dyDescent="0.3">
      <c r="A4" s="51" t="s">
        <v>94</v>
      </c>
      <c r="B4" s="51"/>
      <c r="C4" s="51"/>
      <c r="D4" s="51"/>
      <c r="E4" s="51"/>
      <c r="F4" s="51"/>
      <c r="G4" s="51"/>
      <c r="H4" s="51"/>
      <c r="I4" s="51"/>
      <c r="J4" s="51"/>
    </row>
    <row r="5" spans="1:11" ht="18" x14ac:dyDescent="0.35">
      <c r="A5" s="52" t="s">
        <v>100</v>
      </c>
      <c r="B5" s="52"/>
      <c r="C5" s="52"/>
      <c r="D5" s="52"/>
      <c r="E5" s="52"/>
      <c r="F5" s="52"/>
      <c r="G5" s="52"/>
      <c r="H5" s="52"/>
      <c r="I5" s="52"/>
      <c r="J5" s="52"/>
    </row>
    <row r="7" spans="1:11" s="3" customFormat="1" ht="27.75" customHeight="1" x14ac:dyDescent="0.3">
      <c r="A7" s="45" t="s">
        <v>0</v>
      </c>
      <c r="B7" s="53" t="s">
        <v>1</v>
      </c>
      <c r="C7" s="45" t="s">
        <v>2</v>
      </c>
      <c r="D7" s="47" t="s">
        <v>80</v>
      </c>
      <c r="E7" s="47" t="s">
        <v>75</v>
      </c>
      <c r="F7" s="45" t="s">
        <v>3</v>
      </c>
      <c r="G7" s="45"/>
      <c r="H7" s="45"/>
      <c r="I7" s="45"/>
      <c r="J7" s="44" t="s">
        <v>92</v>
      </c>
      <c r="K7" s="44"/>
    </row>
    <row r="8" spans="1:11" s="3" customFormat="1" ht="50.25" customHeight="1" x14ac:dyDescent="0.3">
      <c r="A8" s="45"/>
      <c r="B8" s="53"/>
      <c r="C8" s="45"/>
      <c r="D8" s="48"/>
      <c r="E8" s="48"/>
      <c r="F8" s="5" t="s">
        <v>21</v>
      </c>
      <c r="G8" s="5" t="s">
        <v>22</v>
      </c>
      <c r="H8" s="42" t="s">
        <v>89</v>
      </c>
      <c r="I8" s="5" t="s">
        <v>90</v>
      </c>
      <c r="J8" s="6" t="s">
        <v>27</v>
      </c>
      <c r="K8" s="43" t="s">
        <v>93</v>
      </c>
    </row>
    <row r="9" spans="1:11" ht="16.8" x14ac:dyDescent="0.3">
      <c r="A9" s="7" t="s">
        <v>4</v>
      </c>
      <c r="B9" s="8" t="s">
        <v>76</v>
      </c>
      <c r="C9" s="7" t="s">
        <v>77</v>
      </c>
      <c r="D9" s="7" t="s">
        <v>26</v>
      </c>
      <c r="E9" s="7">
        <v>5</v>
      </c>
      <c r="F9" s="8">
        <v>7</v>
      </c>
      <c r="G9" s="8">
        <v>7</v>
      </c>
      <c r="H9" s="8">
        <v>1</v>
      </c>
      <c r="I9" s="8">
        <v>3</v>
      </c>
      <c r="J9" s="9">
        <v>8</v>
      </c>
      <c r="K9" s="10">
        <v>100</v>
      </c>
    </row>
    <row r="10" spans="1:11" ht="16.8" x14ac:dyDescent="0.3">
      <c r="A10" s="7" t="s">
        <v>5</v>
      </c>
      <c r="B10" s="8" t="s">
        <v>24</v>
      </c>
      <c r="C10" s="7" t="s">
        <v>6</v>
      </c>
      <c r="D10" s="7" t="s">
        <v>23</v>
      </c>
      <c r="E10" s="7">
        <v>100</v>
      </c>
      <c r="F10" s="8">
        <v>100</v>
      </c>
      <c r="G10" s="8">
        <v>100</v>
      </c>
      <c r="H10" s="8">
        <v>100</v>
      </c>
      <c r="I10" s="8">
        <v>100</v>
      </c>
      <c r="J10" s="9">
        <v>100</v>
      </c>
      <c r="K10" s="10">
        <v>100</v>
      </c>
    </row>
    <row r="11" spans="1:11" ht="33.6" x14ac:dyDescent="0.3">
      <c r="A11" s="7" t="s">
        <v>7</v>
      </c>
      <c r="B11" s="8" t="s">
        <v>28</v>
      </c>
      <c r="C11" s="7" t="s">
        <v>6</v>
      </c>
      <c r="D11" s="7" t="s">
        <v>23</v>
      </c>
      <c r="E11" s="7">
        <v>90</v>
      </c>
      <c r="F11" s="8">
        <f>7/7%</f>
        <v>99.999999999999986</v>
      </c>
      <c r="G11" s="8">
        <f>7/7%</f>
        <v>99.999999999999986</v>
      </c>
      <c r="H11" s="75">
        <f>6/7%</f>
        <v>85.714285714285708</v>
      </c>
      <c r="I11" s="8">
        <f>8/8%</f>
        <v>100</v>
      </c>
      <c r="J11" s="9">
        <f>7/7%</f>
        <v>99.999999999999986</v>
      </c>
      <c r="K11" s="77">
        <f>30/31%</f>
        <v>96.774193548387103</v>
      </c>
    </row>
    <row r="12" spans="1:11" ht="16.8" x14ac:dyDescent="0.3">
      <c r="A12" s="7" t="s">
        <v>9</v>
      </c>
      <c r="B12" s="8" t="s">
        <v>25</v>
      </c>
      <c r="C12" s="7" t="s">
        <v>6</v>
      </c>
      <c r="D12" s="7" t="s">
        <v>23</v>
      </c>
      <c r="E12" s="7">
        <v>90</v>
      </c>
      <c r="F12" s="75">
        <f>165/174%</f>
        <v>94.827586206896555</v>
      </c>
      <c r="G12" s="75">
        <f>174/177%</f>
        <v>98.305084745762713</v>
      </c>
      <c r="H12" s="75">
        <f>178/180%</f>
        <v>98.888888888888886</v>
      </c>
      <c r="I12" s="8">
        <f>198/198%</f>
        <v>100</v>
      </c>
      <c r="J12" s="11">
        <f>206/206%</f>
        <v>100</v>
      </c>
      <c r="K12" s="10">
        <f>921/935%</f>
        <v>98.502673796791441</v>
      </c>
    </row>
    <row r="13" spans="1:11" ht="52.5" customHeight="1" x14ac:dyDescent="0.3">
      <c r="A13" s="7" t="s">
        <v>10</v>
      </c>
      <c r="B13" s="8" t="s">
        <v>29</v>
      </c>
      <c r="C13" s="7" t="s">
        <v>6</v>
      </c>
      <c r="D13" s="7">
        <v>100</v>
      </c>
      <c r="E13" s="7">
        <v>95</v>
      </c>
      <c r="F13" s="76">
        <f>7/7%</f>
        <v>99.999999999999986</v>
      </c>
      <c r="G13" s="76">
        <f>7/7%</f>
        <v>99.999999999999986</v>
      </c>
      <c r="H13" s="76">
        <f>8/8%</f>
        <v>100</v>
      </c>
      <c r="I13" s="76">
        <f>8/8%</f>
        <v>100</v>
      </c>
      <c r="J13" s="11">
        <f>7/7%</f>
        <v>99.999999999999986</v>
      </c>
      <c r="K13" s="77">
        <v>100</v>
      </c>
    </row>
    <row r="14" spans="1:11" ht="50.4" x14ac:dyDescent="0.3">
      <c r="A14" s="7" t="s">
        <v>11</v>
      </c>
      <c r="B14" s="8" t="s">
        <v>30</v>
      </c>
      <c r="C14" s="7" t="s">
        <v>6</v>
      </c>
      <c r="D14" s="7">
        <v>100</v>
      </c>
      <c r="E14" s="7">
        <v>100</v>
      </c>
      <c r="F14" s="76">
        <f>7/7%</f>
        <v>99.999999999999986</v>
      </c>
      <c r="G14" s="76">
        <f>7/7%</f>
        <v>99.999999999999986</v>
      </c>
      <c r="H14" s="76">
        <f>8/8%</f>
        <v>100</v>
      </c>
      <c r="I14" s="76">
        <f>8/8%</f>
        <v>100</v>
      </c>
      <c r="J14" s="11">
        <f>7/7%</f>
        <v>99.999999999999986</v>
      </c>
      <c r="K14" s="77">
        <v>100</v>
      </c>
    </row>
    <row r="15" spans="1:11" ht="33.6" x14ac:dyDescent="0.3">
      <c r="A15" s="7" t="s">
        <v>12</v>
      </c>
      <c r="B15" s="8" t="s">
        <v>78</v>
      </c>
      <c r="C15" s="7" t="s">
        <v>6</v>
      </c>
      <c r="D15" s="12"/>
      <c r="E15" s="12"/>
      <c r="F15" s="13"/>
      <c r="G15" s="76">
        <v>0</v>
      </c>
      <c r="H15" s="76">
        <v>0</v>
      </c>
      <c r="I15" s="76">
        <v>0</v>
      </c>
      <c r="J15" s="11">
        <f>7/7%</f>
        <v>99.999999999999986</v>
      </c>
      <c r="K15" s="77"/>
    </row>
    <row r="16" spans="1:11" ht="50.4" x14ac:dyDescent="0.3">
      <c r="A16" s="7">
        <v>8</v>
      </c>
      <c r="B16" s="8" t="s">
        <v>79</v>
      </c>
      <c r="C16" s="7"/>
      <c r="D16" s="7"/>
      <c r="E16" s="7"/>
      <c r="F16" s="76">
        <v>0</v>
      </c>
      <c r="G16" s="76">
        <v>0</v>
      </c>
      <c r="H16" s="76">
        <v>0</v>
      </c>
      <c r="I16" s="76">
        <v>0</v>
      </c>
      <c r="J16" s="11">
        <v>7</v>
      </c>
      <c r="K16" s="77"/>
    </row>
    <row r="17" spans="1:11" ht="50.4" x14ac:dyDescent="0.3">
      <c r="A17" s="7" t="s">
        <v>15</v>
      </c>
      <c r="B17" s="8" t="s">
        <v>41</v>
      </c>
      <c r="C17" s="7" t="s">
        <v>6</v>
      </c>
      <c r="D17" s="7">
        <v>100</v>
      </c>
      <c r="E17" s="7">
        <v>100</v>
      </c>
      <c r="F17" s="76">
        <f>7/7%</f>
        <v>99.999999999999986</v>
      </c>
      <c r="G17" s="76">
        <f>7/7%</f>
        <v>99.999999999999986</v>
      </c>
      <c r="H17" s="76">
        <f>8/8%</f>
        <v>100</v>
      </c>
      <c r="I17" s="76">
        <f>8/8%</f>
        <v>100</v>
      </c>
      <c r="J17" s="11">
        <f>7/7%</f>
        <v>99.999999999999986</v>
      </c>
      <c r="K17" s="77">
        <v>100</v>
      </c>
    </row>
    <row r="18" spans="1:11" ht="33.6" x14ac:dyDescent="0.3">
      <c r="A18" s="7">
        <v>9</v>
      </c>
      <c r="B18" s="8" t="s">
        <v>40</v>
      </c>
      <c r="C18" s="7" t="s">
        <v>6</v>
      </c>
      <c r="D18" s="7" t="s">
        <v>18</v>
      </c>
      <c r="E18" s="7">
        <v>85</v>
      </c>
      <c r="F18" s="14">
        <f>1836/2160%</f>
        <v>85</v>
      </c>
      <c r="G18" s="78">
        <f>1884/2196%</f>
        <v>85.792349726775953</v>
      </c>
      <c r="H18" s="78">
        <f>1884/2172%</f>
        <v>86.740331491712709</v>
      </c>
      <c r="I18" s="79">
        <f>1932/2220%</f>
        <v>87.027027027027032</v>
      </c>
      <c r="J18" s="80">
        <f>1968/2268%</f>
        <v>86.772486772486772</v>
      </c>
      <c r="K18" s="81">
        <f>9504/11016%</f>
        <v>86.274509803921575</v>
      </c>
    </row>
    <row r="19" spans="1:11" ht="33.6" x14ac:dyDescent="0.3">
      <c r="A19" s="7" t="s">
        <v>16</v>
      </c>
      <c r="B19" s="8" t="s">
        <v>31</v>
      </c>
      <c r="C19" s="7" t="s">
        <v>6</v>
      </c>
      <c r="D19" s="7" t="s">
        <v>8</v>
      </c>
      <c r="E19" s="7">
        <v>80</v>
      </c>
      <c r="F19" s="76">
        <f>7/7%</f>
        <v>99.999999999999986</v>
      </c>
      <c r="G19" s="76">
        <f>7/7%</f>
        <v>99.999999999999986</v>
      </c>
      <c r="H19" s="75">
        <f>6/7%</f>
        <v>85.714285714285708</v>
      </c>
      <c r="I19" s="76">
        <f>8/8%</f>
        <v>100</v>
      </c>
      <c r="J19" s="82">
        <f>7/7%</f>
        <v>99.999999999999986</v>
      </c>
      <c r="K19" s="81">
        <f>35/36%</f>
        <v>97.222222222222229</v>
      </c>
    </row>
    <row r="20" spans="1:11" ht="50.4" x14ac:dyDescent="0.3">
      <c r="A20" s="7">
        <v>10</v>
      </c>
      <c r="B20" s="8" t="s">
        <v>33</v>
      </c>
      <c r="C20" s="7" t="s">
        <v>6</v>
      </c>
      <c r="D20" s="7">
        <v>100</v>
      </c>
      <c r="E20" s="7">
        <v>100</v>
      </c>
      <c r="F20" s="76">
        <f>17/17%</f>
        <v>99.999999999999986</v>
      </c>
      <c r="G20" s="76">
        <f t="shared" ref="G20:J20" si="0">17/17%</f>
        <v>99.999999999999986</v>
      </c>
      <c r="H20" s="76">
        <f t="shared" si="0"/>
        <v>99.999999999999986</v>
      </c>
      <c r="I20" s="76">
        <f t="shared" si="0"/>
        <v>99.999999999999986</v>
      </c>
      <c r="J20" s="76">
        <f t="shared" si="0"/>
        <v>99.999999999999986</v>
      </c>
      <c r="K20" s="77">
        <v>100</v>
      </c>
    </row>
    <row r="21" spans="1:11" ht="33.6" x14ac:dyDescent="0.3">
      <c r="A21" s="7" t="s">
        <v>13</v>
      </c>
      <c r="B21" s="84" t="s">
        <v>32</v>
      </c>
      <c r="C21" s="7" t="s">
        <v>6</v>
      </c>
      <c r="D21" s="7">
        <v>100</v>
      </c>
      <c r="E21" s="7">
        <v>100</v>
      </c>
      <c r="F21" s="78">
        <f>14/17%</f>
        <v>82.35294117647058</v>
      </c>
      <c r="G21" s="78">
        <f>14/17%</f>
        <v>82.35294117647058</v>
      </c>
      <c r="H21" s="78">
        <f>14/17%</f>
        <v>82.35294117647058</v>
      </c>
      <c r="I21" s="78">
        <f>14/17%</f>
        <v>82.35294117647058</v>
      </c>
      <c r="J21" s="11">
        <f>18/18%</f>
        <v>100</v>
      </c>
      <c r="K21" s="77"/>
    </row>
    <row r="22" spans="1:11" s="4" customFormat="1" ht="33.6" x14ac:dyDescent="0.3">
      <c r="A22" s="7">
        <v>11</v>
      </c>
      <c r="B22" s="8" t="s">
        <v>34</v>
      </c>
      <c r="C22" s="7" t="s">
        <v>6</v>
      </c>
      <c r="D22" s="7" t="s">
        <v>23</v>
      </c>
      <c r="E22" s="15">
        <v>100</v>
      </c>
      <c r="F22" s="83">
        <f>3/3%</f>
        <v>100</v>
      </c>
      <c r="G22" s="83">
        <f t="shared" ref="G22:K23" si="1">3/3%</f>
        <v>100</v>
      </c>
      <c r="H22" s="83">
        <f t="shared" si="1"/>
        <v>100</v>
      </c>
      <c r="I22" s="83">
        <f t="shared" si="1"/>
        <v>100</v>
      </c>
      <c r="J22" s="83">
        <f t="shared" si="1"/>
        <v>100</v>
      </c>
      <c r="K22" s="83">
        <f t="shared" si="1"/>
        <v>100</v>
      </c>
    </row>
    <row r="23" spans="1:11" s="4" customFormat="1" ht="16.8" x14ac:dyDescent="0.3">
      <c r="A23" s="7" t="s">
        <v>17</v>
      </c>
      <c r="B23" s="8" t="s">
        <v>35</v>
      </c>
      <c r="C23" s="7" t="s">
        <v>6</v>
      </c>
      <c r="D23" s="7">
        <v>100</v>
      </c>
      <c r="E23" s="15">
        <v>100</v>
      </c>
      <c r="F23" s="83">
        <f>3/3%</f>
        <v>100</v>
      </c>
      <c r="G23" s="83">
        <f t="shared" si="1"/>
        <v>100</v>
      </c>
      <c r="H23" s="83">
        <f t="shared" si="1"/>
        <v>100</v>
      </c>
      <c r="I23" s="83">
        <f t="shared" si="1"/>
        <v>100</v>
      </c>
      <c r="J23" s="83">
        <f t="shared" si="1"/>
        <v>100</v>
      </c>
      <c r="K23" s="83">
        <f t="shared" si="1"/>
        <v>100</v>
      </c>
    </row>
    <row r="24" spans="1:11" s="4" customFormat="1" ht="33.6" x14ac:dyDescent="0.3">
      <c r="A24" s="7">
        <v>12</v>
      </c>
      <c r="B24" s="8" t="s">
        <v>36</v>
      </c>
      <c r="C24" s="7" t="s">
        <v>6</v>
      </c>
      <c r="D24" s="7">
        <v>0</v>
      </c>
      <c r="E24" s="15">
        <v>0</v>
      </c>
      <c r="F24" s="15">
        <v>0</v>
      </c>
      <c r="G24" s="15">
        <v>0</v>
      </c>
      <c r="H24" s="15">
        <v>0</v>
      </c>
      <c r="I24" s="15">
        <v>0</v>
      </c>
      <c r="J24" s="15">
        <v>0</v>
      </c>
      <c r="K24" s="15">
        <v>0</v>
      </c>
    </row>
    <row r="25" spans="1:11" s="4" customFormat="1" ht="16.8" x14ac:dyDescent="0.3">
      <c r="A25" s="7" t="s">
        <v>14</v>
      </c>
      <c r="B25" s="8" t="s">
        <v>37</v>
      </c>
      <c r="C25" s="7" t="s">
        <v>6</v>
      </c>
      <c r="D25" s="7">
        <v>0</v>
      </c>
      <c r="E25" s="15">
        <v>0</v>
      </c>
      <c r="F25" s="15">
        <v>0</v>
      </c>
      <c r="G25" s="15">
        <v>0</v>
      </c>
      <c r="H25" s="15">
        <v>0</v>
      </c>
      <c r="I25" s="15">
        <v>0</v>
      </c>
      <c r="J25" s="15">
        <v>0</v>
      </c>
      <c r="K25" s="15">
        <v>0</v>
      </c>
    </row>
    <row r="26" spans="1:11" s="4" customFormat="1" ht="33.6" x14ac:dyDescent="0.3">
      <c r="A26" s="7">
        <v>13</v>
      </c>
      <c r="B26" s="8" t="s">
        <v>38</v>
      </c>
      <c r="C26" s="7" t="s">
        <v>19</v>
      </c>
      <c r="D26" s="7" t="s">
        <v>39</v>
      </c>
      <c r="E26" s="15">
        <v>0</v>
      </c>
      <c r="F26" s="15">
        <v>0</v>
      </c>
      <c r="G26" s="15">
        <v>0</v>
      </c>
      <c r="H26" s="15">
        <v>0</v>
      </c>
      <c r="I26" s="15">
        <v>0</v>
      </c>
      <c r="J26" s="15">
        <v>0</v>
      </c>
      <c r="K26" s="15">
        <v>0</v>
      </c>
    </row>
  </sheetData>
  <sheetProtection selectLockedCells="1" selectUnlockedCells="1"/>
  <mergeCells count="12">
    <mergeCell ref="J7:K7"/>
    <mergeCell ref="F7:I7"/>
    <mergeCell ref="A3:J3"/>
    <mergeCell ref="D7:D8"/>
    <mergeCell ref="A1:B1"/>
    <mergeCell ref="A2:B2"/>
    <mergeCell ref="A4:J4"/>
    <mergeCell ref="A5:J5"/>
    <mergeCell ref="A7:A8"/>
    <mergeCell ref="B7:B8"/>
    <mergeCell ref="C7:C8"/>
    <mergeCell ref="E7:E8"/>
  </mergeCells>
  <phoneticPr fontId="10" type="noConversion"/>
  <pageMargins left="0.33" right="0.15763888888888888" top="0.62" bottom="0.74791666666666667" header="0.31527777777777777" footer="0.51180555555555551"/>
  <pageSetup paperSize="9" firstPageNumber="0" orientation="landscape" horizontalDpi="300" verticalDpi="300" r:id="rId1"/>
  <headerFooter alignWithMargins="0">
    <oddHeader>&amp;C&amp;"Times New Roman,Chuẩn"&amp;12Trang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topLeftCell="A31" zoomScale="112" zoomScaleNormal="112" zoomScaleSheetLayoutView="100" workbookViewId="0">
      <selection activeCell="L44" sqref="L44"/>
    </sheetView>
  </sheetViews>
  <sheetFormatPr defaultColWidth="9" defaultRowHeight="15.6" x14ac:dyDescent="0.3"/>
  <cols>
    <col min="1" max="1" width="3.8984375" style="18" customWidth="1"/>
    <col min="2" max="2" width="18" style="17" customWidth="1"/>
    <col min="3" max="3" width="5.8984375" style="16" customWidth="1"/>
    <col min="4" max="4" width="6.5" style="16" customWidth="1"/>
    <col min="5" max="5" width="5.8984375" style="16" customWidth="1"/>
    <col min="6" max="6" width="6.3984375" style="16" customWidth="1"/>
    <col min="7" max="7" width="5.8984375" style="16" customWidth="1"/>
    <col min="8" max="9" width="5.09765625" style="16" customWidth="1"/>
    <col min="10" max="11" width="5.8984375" style="16" customWidth="1"/>
    <col min="12" max="12" width="7.69921875" style="16" customWidth="1"/>
    <col min="13" max="13" width="8" style="16" customWidth="1"/>
    <col min="14" max="14" width="8.5" style="16" customWidth="1"/>
    <col min="15" max="16" width="5.69921875" style="16" customWidth="1"/>
    <col min="17" max="17" width="7.09765625" style="16" customWidth="1"/>
    <col min="18" max="19" width="5.69921875" style="16" customWidth="1"/>
    <col min="20" max="20" width="5.8984375" style="16" customWidth="1"/>
    <col min="21" max="16384" width="9" style="16"/>
  </cols>
  <sheetData>
    <row r="1" spans="1:20" ht="18.600000000000001" x14ac:dyDescent="0.3">
      <c r="A1" s="54" t="s">
        <v>96</v>
      </c>
      <c r="B1" s="54"/>
      <c r="C1" s="54"/>
      <c r="D1" s="54"/>
      <c r="E1" s="54"/>
      <c r="F1" s="54"/>
      <c r="G1" s="54"/>
      <c r="O1" s="38"/>
      <c r="P1" s="38"/>
      <c r="Q1" s="38"/>
      <c r="R1" s="38"/>
      <c r="S1" s="38"/>
      <c r="T1" s="38"/>
    </row>
    <row r="2" spans="1:20" ht="18" x14ac:dyDescent="0.35">
      <c r="A2" s="54" t="s">
        <v>20</v>
      </c>
      <c r="B2" s="54"/>
      <c r="C2" s="54"/>
      <c r="D2" s="54"/>
      <c r="E2" s="54"/>
      <c r="F2" s="54"/>
      <c r="G2" s="54"/>
      <c r="O2" s="37"/>
      <c r="P2" s="37"/>
      <c r="Q2" s="37"/>
      <c r="R2" s="37"/>
      <c r="S2" s="37"/>
      <c r="T2" s="37"/>
    </row>
    <row r="3" spans="1:20" ht="6.75" customHeight="1" x14ac:dyDescent="0.3"/>
    <row r="4" spans="1:20" s="36" customFormat="1" ht="37.5" customHeight="1" x14ac:dyDescent="0.35">
      <c r="A4" s="61" t="s">
        <v>95</v>
      </c>
      <c r="B4" s="62"/>
      <c r="C4" s="62"/>
      <c r="D4" s="62"/>
      <c r="E4" s="62"/>
      <c r="F4" s="62"/>
      <c r="G4" s="62"/>
      <c r="H4" s="62"/>
      <c r="I4" s="62"/>
      <c r="J4" s="62"/>
      <c r="K4" s="62"/>
      <c r="L4" s="62"/>
      <c r="M4" s="62"/>
      <c r="N4" s="62"/>
      <c r="O4" s="62"/>
      <c r="P4" s="62"/>
      <c r="Q4" s="62"/>
      <c r="R4" s="62"/>
      <c r="S4" s="62"/>
      <c r="T4" s="62"/>
    </row>
    <row r="5" spans="1:20" s="36" customFormat="1" ht="27.75" customHeight="1" x14ac:dyDescent="0.3">
      <c r="A5" s="65" t="s">
        <v>97</v>
      </c>
      <c r="B5" s="65"/>
      <c r="C5" s="65"/>
      <c r="D5" s="65"/>
      <c r="E5" s="65"/>
      <c r="F5" s="65"/>
      <c r="G5" s="65"/>
      <c r="H5" s="65"/>
      <c r="I5" s="65"/>
      <c r="J5" s="65"/>
      <c r="K5" s="65"/>
      <c r="L5" s="65"/>
      <c r="M5" s="65"/>
      <c r="N5" s="65"/>
      <c r="O5" s="65"/>
      <c r="P5" s="65"/>
      <c r="Q5" s="65"/>
      <c r="R5" s="65"/>
      <c r="S5" s="65"/>
      <c r="T5" s="65"/>
    </row>
    <row r="6" spans="1:20" s="34" customFormat="1" ht="16.2" thickBot="1" x14ac:dyDescent="0.35">
      <c r="A6" s="35"/>
      <c r="B6" s="35"/>
      <c r="C6" s="35"/>
      <c r="D6" s="35"/>
      <c r="E6" s="35"/>
      <c r="R6" s="66"/>
      <c r="S6" s="66"/>
      <c r="T6" s="66"/>
    </row>
    <row r="7" spans="1:20" s="33" customFormat="1" ht="31.5" customHeight="1" x14ac:dyDescent="0.3">
      <c r="A7" s="71" t="s">
        <v>0</v>
      </c>
      <c r="B7" s="73" t="s">
        <v>72</v>
      </c>
      <c r="C7" s="55" t="s">
        <v>71</v>
      </c>
      <c r="D7" s="55" t="s">
        <v>70</v>
      </c>
      <c r="E7" s="55" t="s">
        <v>69</v>
      </c>
      <c r="F7" s="55" t="s">
        <v>68</v>
      </c>
      <c r="G7" s="55" t="s">
        <v>67</v>
      </c>
      <c r="H7" s="59" t="s">
        <v>66</v>
      </c>
      <c r="I7" s="59"/>
      <c r="J7" s="59" t="s">
        <v>65</v>
      </c>
      <c r="K7" s="59" t="s">
        <v>64</v>
      </c>
      <c r="L7" s="59" t="s">
        <v>63</v>
      </c>
      <c r="M7" s="59"/>
      <c r="N7" s="59"/>
      <c r="O7" s="59"/>
      <c r="P7" s="59"/>
      <c r="Q7" s="59"/>
      <c r="R7" s="59"/>
      <c r="S7" s="59"/>
      <c r="T7" s="67" t="s">
        <v>62</v>
      </c>
    </row>
    <row r="8" spans="1:20" s="33" customFormat="1" ht="33.75" customHeight="1" x14ac:dyDescent="0.3">
      <c r="A8" s="72"/>
      <c r="B8" s="74"/>
      <c r="C8" s="56"/>
      <c r="D8" s="56"/>
      <c r="E8" s="56"/>
      <c r="F8" s="56"/>
      <c r="G8" s="56"/>
      <c r="H8" s="58" t="s">
        <v>61</v>
      </c>
      <c r="I8" s="58" t="s">
        <v>60</v>
      </c>
      <c r="J8" s="63"/>
      <c r="K8" s="63"/>
      <c r="L8" s="58" t="s">
        <v>59</v>
      </c>
      <c r="M8" s="58"/>
      <c r="N8" s="58"/>
      <c r="O8" s="58" t="s">
        <v>88</v>
      </c>
      <c r="P8" s="58"/>
      <c r="Q8" s="58"/>
      <c r="R8" s="58"/>
      <c r="S8" s="58" t="s">
        <v>58</v>
      </c>
      <c r="T8" s="68"/>
    </row>
    <row r="9" spans="1:20" s="33" customFormat="1" ht="72.75" customHeight="1" x14ac:dyDescent="0.3">
      <c r="A9" s="72"/>
      <c r="B9" s="74"/>
      <c r="C9" s="57"/>
      <c r="D9" s="57"/>
      <c r="E9" s="57"/>
      <c r="F9" s="57"/>
      <c r="G9" s="57"/>
      <c r="H9" s="60"/>
      <c r="I9" s="60"/>
      <c r="J9" s="64"/>
      <c r="K9" s="64"/>
      <c r="L9" s="40" t="s">
        <v>57</v>
      </c>
      <c r="M9" s="40" t="s">
        <v>56</v>
      </c>
      <c r="N9" s="40" t="s">
        <v>55</v>
      </c>
      <c r="O9" s="40" t="s">
        <v>54</v>
      </c>
      <c r="P9" s="40" t="s">
        <v>73</v>
      </c>
      <c r="Q9" s="40" t="s">
        <v>53</v>
      </c>
      <c r="R9" s="40" t="s">
        <v>52</v>
      </c>
      <c r="S9" s="60"/>
      <c r="T9" s="68"/>
    </row>
    <row r="10" spans="1:20" s="32" customFormat="1" ht="23.25" customHeight="1" x14ac:dyDescent="0.3">
      <c r="A10" s="63" t="s">
        <v>74</v>
      </c>
      <c r="B10" s="63"/>
      <c r="C10" s="63"/>
      <c r="D10" s="63"/>
      <c r="E10" s="63"/>
      <c r="F10" s="63"/>
      <c r="G10" s="63"/>
      <c r="H10" s="63"/>
      <c r="I10" s="63"/>
      <c r="J10" s="63"/>
      <c r="K10" s="63"/>
      <c r="L10" s="63"/>
      <c r="M10" s="63"/>
      <c r="N10" s="63"/>
      <c r="O10" s="63"/>
      <c r="P10" s="63"/>
      <c r="Q10" s="63"/>
      <c r="R10" s="63"/>
      <c r="S10" s="63"/>
      <c r="T10" s="63"/>
    </row>
    <row r="11" spans="1:20" s="21" customFormat="1" ht="18" x14ac:dyDescent="0.3">
      <c r="A11" s="41">
        <v>1</v>
      </c>
      <c r="B11" s="31" t="s">
        <v>51</v>
      </c>
      <c r="C11" s="30">
        <v>7</v>
      </c>
      <c r="D11" s="30"/>
      <c r="E11" s="30"/>
      <c r="F11" s="26"/>
      <c r="G11" s="26"/>
      <c r="H11" s="26">
        <v>3</v>
      </c>
      <c r="I11" s="26"/>
      <c r="J11" s="26"/>
      <c r="K11" s="26">
        <v>1</v>
      </c>
      <c r="L11" s="26"/>
      <c r="M11" s="26"/>
      <c r="N11" s="26"/>
      <c r="O11" s="26"/>
      <c r="P11" s="26"/>
      <c r="Q11" s="26"/>
      <c r="R11" s="26"/>
      <c r="S11" s="26"/>
      <c r="T11" s="26">
        <v>3</v>
      </c>
    </row>
    <row r="12" spans="1:20" s="21" customFormat="1" ht="18" x14ac:dyDescent="0.3">
      <c r="A12" s="41">
        <v>2</v>
      </c>
      <c r="B12" s="31" t="s">
        <v>50</v>
      </c>
      <c r="C12" s="30"/>
      <c r="D12" s="30"/>
      <c r="E12" s="30"/>
      <c r="F12" s="26"/>
      <c r="G12" s="26"/>
      <c r="H12" s="26"/>
      <c r="I12" s="26"/>
      <c r="J12" s="26"/>
      <c r="K12" s="26"/>
      <c r="L12" s="26"/>
      <c r="M12" s="26"/>
      <c r="N12" s="26"/>
      <c r="O12" s="26"/>
      <c r="P12" s="26"/>
      <c r="Q12" s="26"/>
      <c r="R12" s="26"/>
      <c r="S12" s="26"/>
      <c r="T12" s="26"/>
    </row>
    <row r="13" spans="1:20" s="21" customFormat="1" ht="18" x14ac:dyDescent="0.3">
      <c r="A13" s="41">
        <v>3</v>
      </c>
      <c r="B13" s="31" t="s">
        <v>81</v>
      </c>
      <c r="C13" s="30"/>
      <c r="D13" s="30"/>
      <c r="E13" s="30"/>
      <c r="F13" s="26"/>
      <c r="G13" s="26"/>
      <c r="H13" s="26"/>
      <c r="I13" s="26"/>
      <c r="J13" s="26"/>
      <c r="K13" s="26"/>
      <c r="L13" s="26"/>
      <c r="M13" s="26"/>
      <c r="N13" s="26"/>
      <c r="O13" s="26"/>
      <c r="P13" s="26"/>
      <c r="Q13" s="26"/>
      <c r="R13" s="26"/>
      <c r="S13" s="26"/>
      <c r="T13" s="26"/>
    </row>
    <row r="14" spans="1:20" s="21" customFormat="1" ht="39.6" x14ac:dyDescent="0.3">
      <c r="A14" s="70" t="s">
        <v>87</v>
      </c>
      <c r="B14" s="25" t="s">
        <v>83</v>
      </c>
      <c r="C14" s="27"/>
      <c r="D14" s="27"/>
      <c r="E14" s="27"/>
      <c r="F14" s="26"/>
      <c r="G14" s="26"/>
      <c r="H14" s="26"/>
      <c r="I14" s="26"/>
      <c r="J14" s="26"/>
      <c r="K14" s="26"/>
      <c r="L14" s="26"/>
      <c r="M14" s="26"/>
      <c r="N14" s="26"/>
      <c r="O14" s="26"/>
      <c r="P14" s="26"/>
      <c r="Q14" s="26"/>
      <c r="R14" s="26"/>
      <c r="S14" s="26"/>
      <c r="T14" s="26"/>
    </row>
    <row r="15" spans="1:20" s="21" customFormat="1" ht="39.6" x14ac:dyDescent="0.3">
      <c r="A15" s="70"/>
      <c r="B15" s="25" t="s">
        <v>84</v>
      </c>
      <c r="C15" s="27"/>
      <c r="D15" s="27"/>
      <c r="E15" s="27"/>
      <c r="F15" s="26"/>
      <c r="G15" s="26"/>
      <c r="H15" s="26"/>
      <c r="I15" s="26"/>
      <c r="J15" s="26"/>
      <c r="K15" s="26"/>
      <c r="L15" s="26"/>
      <c r="M15" s="26"/>
      <c r="N15" s="26"/>
      <c r="O15" s="26"/>
      <c r="P15" s="26"/>
      <c r="Q15" s="26"/>
      <c r="R15" s="26"/>
      <c r="S15" s="26"/>
      <c r="T15" s="26"/>
    </row>
    <row r="16" spans="1:20" s="22" customFormat="1" ht="39.6" x14ac:dyDescent="0.3">
      <c r="A16" s="70"/>
      <c r="B16" s="25" t="s">
        <v>85</v>
      </c>
      <c r="C16" s="24"/>
      <c r="D16" s="24"/>
      <c r="E16" s="24"/>
      <c r="F16" s="23"/>
      <c r="G16" s="23"/>
      <c r="H16" s="23"/>
      <c r="I16" s="23"/>
      <c r="J16" s="23"/>
      <c r="K16" s="23"/>
      <c r="L16" s="23"/>
      <c r="M16" s="23"/>
      <c r="N16" s="23"/>
      <c r="O16" s="23"/>
      <c r="P16" s="23"/>
      <c r="Q16" s="23"/>
      <c r="R16" s="23"/>
      <c r="S16" s="23"/>
      <c r="T16" s="23"/>
    </row>
    <row r="17" spans="1:20" s="22" customFormat="1" ht="39.6" x14ac:dyDescent="0.3">
      <c r="A17" s="70"/>
      <c r="B17" s="25" t="s">
        <v>86</v>
      </c>
      <c r="C17" s="24"/>
      <c r="D17" s="24"/>
      <c r="E17" s="24"/>
      <c r="F17" s="23"/>
      <c r="G17" s="23"/>
      <c r="H17" s="23"/>
      <c r="I17" s="23"/>
      <c r="J17" s="23"/>
      <c r="K17" s="23"/>
      <c r="L17" s="23"/>
      <c r="M17" s="23"/>
      <c r="N17" s="23"/>
      <c r="O17" s="23"/>
      <c r="P17" s="23"/>
      <c r="Q17" s="23"/>
      <c r="R17" s="23"/>
      <c r="S17" s="23"/>
      <c r="T17" s="23"/>
    </row>
    <row r="18" spans="1:20" s="21" customFormat="1" ht="26.4" x14ac:dyDescent="0.3">
      <c r="A18" s="41">
        <v>4</v>
      </c>
      <c r="B18" s="31" t="s">
        <v>49</v>
      </c>
      <c r="C18" s="30">
        <v>7</v>
      </c>
      <c r="D18" s="30"/>
      <c r="E18" s="30"/>
      <c r="F18" s="29"/>
      <c r="G18" s="29"/>
      <c r="H18" s="29">
        <v>3</v>
      </c>
      <c r="I18" s="29"/>
      <c r="J18" s="29"/>
      <c r="K18" s="29">
        <v>1</v>
      </c>
      <c r="L18" s="29"/>
      <c r="M18" s="29"/>
      <c r="N18" s="29"/>
      <c r="O18" s="29"/>
      <c r="P18" s="29"/>
      <c r="Q18" s="29"/>
      <c r="R18" s="29"/>
      <c r="S18" s="29"/>
      <c r="T18" s="26">
        <v>3</v>
      </c>
    </row>
    <row r="19" spans="1:20" s="21" customFormat="1" ht="26.4" x14ac:dyDescent="0.3">
      <c r="A19" s="70" t="s">
        <v>48</v>
      </c>
      <c r="B19" s="25" t="s">
        <v>47</v>
      </c>
      <c r="C19" s="27">
        <v>1</v>
      </c>
      <c r="D19" s="27"/>
      <c r="E19" s="27"/>
      <c r="F19" s="26"/>
      <c r="G19" s="26"/>
      <c r="H19" s="26"/>
      <c r="I19" s="26"/>
      <c r="J19" s="26"/>
      <c r="K19" s="26">
        <v>1</v>
      </c>
      <c r="L19" s="26"/>
      <c r="M19" s="26"/>
      <c r="N19" s="26"/>
      <c r="O19" s="26"/>
      <c r="P19" s="26"/>
      <c r="Q19" s="26"/>
      <c r="R19" s="26"/>
      <c r="S19" s="26"/>
      <c r="T19" s="26"/>
    </row>
    <row r="20" spans="1:20" s="21" customFormat="1" ht="26.4" x14ac:dyDescent="0.3">
      <c r="A20" s="70"/>
      <c r="B20" s="25" t="s">
        <v>46</v>
      </c>
      <c r="C20" s="27"/>
      <c r="D20" s="27"/>
      <c r="E20" s="27"/>
      <c r="F20" s="26"/>
      <c r="G20" s="26"/>
      <c r="H20" s="26"/>
      <c r="I20" s="26"/>
      <c r="J20" s="26"/>
      <c r="K20" s="26"/>
      <c r="L20" s="26"/>
      <c r="M20" s="26"/>
      <c r="N20" s="26"/>
      <c r="O20" s="26"/>
      <c r="P20" s="26"/>
      <c r="Q20" s="26"/>
      <c r="R20" s="26"/>
      <c r="S20" s="26"/>
      <c r="T20" s="26"/>
    </row>
    <row r="21" spans="1:20" s="22" customFormat="1" ht="26.4" x14ac:dyDescent="0.3">
      <c r="A21" s="70"/>
      <c r="B21" s="25" t="s">
        <v>45</v>
      </c>
      <c r="C21" s="24">
        <v>3</v>
      </c>
      <c r="D21" s="24"/>
      <c r="E21" s="24"/>
      <c r="F21" s="23"/>
      <c r="G21" s="23"/>
      <c r="H21" s="23">
        <v>3</v>
      </c>
      <c r="I21" s="23"/>
      <c r="J21" s="23"/>
      <c r="K21" s="23"/>
      <c r="L21" s="23"/>
      <c r="M21" s="23"/>
      <c r="N21" s="23"/>
      <c r="O21" s="23"/>
      <c r="P21" s="23"/>
      <c r="Q21" s="23"/>
      <c r="R21" s="23"/>
      <c r="S21" s="23"/>
      <c r="T21" s="23"/>
    </row>
    <row r="22" spans="1:20" s="22" customFormat="1" ht="26.4" x14ac:dyDescent="0.3">
      <c r="A22" s="70"/>
      <c r="B22" s="25" t="s">
        <v>44</v>
      </c>
      <c r="C22" s="24">
        <v>3</v>
      </c>
      <c r="D22" s="24"/>
      <c r="E22" s="24"/>
      <c r="F22" s="23"/>
      <c r="G22" s="23"/>
      <c r="H22" s="23"/>
      <c r="I22" s="23"/>
      <c r="J22" s="23"/>
      <c r="K22" s="23"/>
      <c r="L22" s="23"/>
      <c r="M22" s="23"/>
      <c r="N22" s="23"/>
      <c r="O22" s="23"/>
      <c r="P22" s="23"/>
      <c r="Q22" s="23"/>
      <c r="R22" s="23"/>
      <c r="S22" s="23"/>
      <c r="T22" s="23">
        <v>3</v>
      </c>
    </row>
    <row r="23" spans="1:20" s="22" customFormat="1" ht="26.4" x14ac:dyDescent="0.3">
      <c r="A23" s="70"/>
      <c r="B23" s="25" t="s">
        <v>43</v>
      </c>
      <c r="C23" s="24"/>
      <c r="D23" s="24"/>
      <c r="E23" s="24"/>
      <c r="F23" s="23"/>
      <c r="G23" s="23"/>
      <c r="H23" s="23"/>
      <c r="I23" s="23"/>
      <c r="J23" s="23"/>
      <c r="K23" s="23"/>
      <c r="L23" s="23"/>
      <c r="M23" s="23"/>
      <c r="N23" s="23"/>
      <c r="O23" s="23"/>
      <c r="P23" s="23"/>
      <c r="Q23" s="23"/>
      <c r="R23" s="23"/>
      <c r="S23" s="23"/>
      <c r="T23" s="23"/>
    </row>
    <row r="24" spans="1:20" s="28" customFormat="1" ht="18" x14ac:dyDescent="0.35">
      <c r="A24" s="63" t="s">
        <v>91</v>
      </c>
      <c r="B24" s="63"/>
      <c r="C24" s="63"/>
      <c r="D24" s="63"/>
      <c r="E24" s="63"/>
      <c r="F24" s="63"/>
      <c r="G24" s="63"/>
      <c r="H24" s="63"/>
      <c r="I24" s="63"/>
      <c r="J24" s="63"/>
      <c r="K24" s="63"/>
      <c r="L24" s="63"/>
      <c r="M24" s="63"/>
      <c r="N24" s="63"/>
      <c r="O24" s="63"/>
      <c r="P24" s="63"/>
      <c r="Q24" s="63"/>
      <c r="R24" s="63"/>
      <c r="S24" s="63"/>
      <c r="T24" s="63"/>
    </row>
    <row r="25" spans="1:20" s="28" customFormat="1" ht="18" x14ac:dyDescent="0.35">
      <c r="A25" s="41">
        <v>1</v>
      </c>
      <c r="B25" s="31" t="s">
        <v>51</v>
      </c>
      <c r="C25" s="30">
        <v>8</v>
      </c>
      <c r="D25" s="30"/>
      <c r="E25" s="30"/>
      <c r="F25" s="26"/>
      <c r="G25" s="26"/>
      <c r="H25" s="26">
        <v>3</v>
      </c>
      <c r="I25" s="26"/>
      <c r="J25" s="26">
        <v>1</v>
      </c>
      <c r="K25" s="26">
        <v>1</v>
      </c>
      <c r="L25" s="26"/>
      <c r="M25" s="26"/>
      <c r="N25" s="26"/>
      <c r="O25" s="26"/>
      <c r="P25" s="26"/>
      <c r="Q25" s="26"/>
      <c r="R25" s="26"/>
      <c r="S25" s="26"/>
      <c r="T25" s="26">
        <v>3</v>
      </c>
    </row>
    <row r="26" spans="1:20" s="28" customFormat="1" ht="18" x14ac:dyDescent="0.35">
      <c r="A26" s="41">
        <v>2</v>
      </c>
      <c r="B26" s="31" t="s">
        <v>50</v>
      </c>
      <c r="C26" s="30"/>
      <c r="D26" s="30"/>
      <c r="E26" s="30"/>
      <c r="F26" s="26"/>
      <c r="G26" s="26"/>
      <c r="H26" s="26"/>
      <c r="I26" s="26"/>
      <c r="J26" s="26"/>
      <c r="K26" s="26"/>
      <c r="L26" s="26"/>
      <c r="M26" s="26"/>
      <c r="N26" s="26"/>
      <c r="O26" s="26"/>
      <c r="P26" s="26"/>
      <c r="Q26" s="26"/>
      <c r="R26" s="26"/>
      <c r="S26" s="26"/>
      <c r="T26" s="26"/>
    </row>
    <row r="27" spans="1:20" s="21" customFormat="1" ht="18" x14ac:dyDescent="0.3">
      <c r="A27" s="41">
        <v>3</v>
      </c>
      <c r="B27" s="31" t="s">
        <v>82</v>
      </c>
      <c r="C27" s="30"/>
      <c r="D27" s="30"/>
      <c r="E27" s="30"/>
      <c r="F27" s="26"/>
      <c r="G27" s="26"/>
      <c r="H27" s="26"/>
      <c r="I27" s="26"/>
      <c r="J27" s="26"/>
      <c r="K27" s="26"/>
      <c r="L27" s="26"/>
      <c r="M27" s="26"/>
      <c r="N27" s="26"/>
      <c r="O27" s="26"/>
      <c r="P27" s="26"/>
      <c r="Q27" s="26"/>
      <c r="R27" s="26"/>
      <c r="S27" s="26"/>
      <c r="T27" s="26"/>
    </row>
    <row r="28" spans="1:20" s="21" customFormat="1" ht="39.6" x14ac:dyDescent="0.3">
      <c r="A28" s="70" t="s">
        <v>87</v>
      </c>
      <c r="B28" s="25" t="s">
        <v>83</v>
      </c>
      <c r="C28" s="27"/>
      <c r="D28" s="27"/>
      <c r="E28" s="27"/>
      <c r="F28" s="26"/>
      <c r="G28" s="26"/>
      <c r="H28" s="26"/>
      <c r="I28" s="26"/>
      <c r="J28" s="26"/>
      <c r="K28" s="26"/>
      <c r="L28" s="26"/>
      <c r="M28" s="26"/>
      <c r="N28" s="26"/>
      <c r="O28" s="26"/>
      <c r="P28" s="26"/>
      <c r="Q28" s="26"/>
      <c r="R28" s="26"/>
      <c r="S28" s="26"/>
      <c r="T28" s="26"/>
    </row>
    <row r="29" spans="1:20" s="21" customFormat="1" ht="39.6" x14ac:dyDescent="0.3">
      <c r="A29" s="70"/>
      <c r="B29" s="25" t="s">
        <v>84</v>
      </c>
      <c r="C29" s="27"/>
      <c r="D29" s="27"/>
      <c r="E29" s="27"/>
      <c r="F29" s="26"/>
      <c r="G29" s="26"/>
      <c r="H29" s="26"/>
      <c r="I29" s="26"/>
      <c r="J29" s="26"/>
      <c r="K29" s="26"/>
      <c r="L29" s="26"/>
      <c r="M29" s="26"/>
      <c r="N29" s="26"/>
      <c r="O29" s="26"/>
      <c r="P29" s="26"/>
      <c r="Q29" s="26"/>
      <c r="R29" s="26"/>
      <c r="S29" s="26"/>
      <c r="T29" s="26"/>
    </row>
    <row r="30" spans="1:20" s="22" customFormat="1" ht="39.6" x14ac:dyDescent="0.3">
      <c r="A30" s="70"/>
      <c r="B30" s="25" t="s">
        <v>85</v>
      </c>
      <c r="C30" s="24"/>
      <c r="D30" s="24"/>
      <c r="E30" s="24"/>
      <c r="F30" s="23"/>
      <c r="G30" s="23"/>
      <c r="H30" s="23"/>
      <c r="I30" s="23"/>
      <c r="J30" s="23"/>
      <c r="K30" s="23"/>
      <c r="L30" s="23"/>
      <c r="M30" s="23"/>
      <c r="N30" s="23"/>
      <c r="O30" s="23"/>
      <c r="P30" s="23"/>
      <c r="Q30" s="23"/>
      <c r="R30" s="23"/>
      <c r="S30" s="23"/>
      <c r="T30" s="23"/>
    </row>
    <row r="31" spans="1:20" s="22" customFormat="1" ht="39.6" x14ac:dyDescent="0.3">
      <c r="A31" s="70"/>
      <c r="B31" s="25" t="s">
        <v>86</v>
      </c>
      <c r="C31" s="24"/>
      <c r="D31" s="24"/>
      <c r="E31" s="24"/>
      <c r="F31" s="23"/>
      <c r="G31" s="23"/>
      <c r="H31" s="23"/>
      <c r="I31" s="23"/>
      <c r="J31" s="23"/>
      <c r="K31" s="23"/>
      <c r="L31" s="23"/>
      <c r="M31" s="23"/>
      <c r="N31" s="23"/>
      <c r="O31" s="23"/>
      <c r="P31" s="23"/>
      <c r="Q31" s="23"/>
      <c r="R31" s="23"/>
      <c r="S31" s="23"/>
      <c r="T31" s="23"/>
    </row>
    <row r="32" spans="1:20" s="28" customFormat="1" ht="26.4" x14ac:dyDescent="0.35">
      <c r="A32" s="41">
        <v>4</v>
      </c>
      <c r="B32" s="31" t="s">
        <v>49</v>
      </c>
      <c r="C32" s="30">
        <v>8</v>
      </c>
      <c r="D32" s="30"/>
      <c r="E32" s="30"/>
      <c r="F32" s="26"/>
      <c r="G32" s="29"/>
      <c r="H32" s="29">
        <v>3</v>
      </c>
      <c r="I32" s="29"/>
      <c r="J32" s="29">
        <v>1</v>
      </c>
      <c r="K32" s="29">
        <v>1</v>
      </c>
      <c r="L32" s="29"/>
      <c r="M32" s="29"/>
      <c r="N32" s="29"/>
      <c r="O32" s="29"/>
      <c r="P32" s="29"/>
      <c r="Q32" s="29"/>
      <c r="R32" s="26"/>
      <c r="S32" s="26"/>
      <c r="T32" s="26">
        <v>3</v>
      </c>
    </row>
    <row r="33" spans="1:20" s="21" customFormat="1" ht="26.4" x14ac:dyDescent="0.3">
      <c r="A33" s="70" t="s">
        <v>48</v>
      </c>
      <c r="B33" s="25" t="s">
        <v>47</v>
      </c>
      <c r="C33" s="27">
        <v>1</v>
      </c>
      <c r="D33" s="27"/>
      <c r="E33" s="27"/>
      <c r="F33" s="26"/>
      <c r="G33" s="26"/>
      <c r="H33" s="26"/>
      <c r="I33" s="26"/>
      <c r="J33" s="26"/>
      <c r="K33" s="26">
        <v>1</v>
      </c>
      <c r="L33" s="26"/>
      <c r="M33" s="26"/>
      <c r="N33" s="26"/>
      <c r="O33" s="26"/>
      <c r="P33" s="26"/>
      <c r="Q33" s="26"/>
      <c r="R33" s="26"/>
      <c r="S33" s="26"/>
      <c r="T33" s="26"/>
    </row>
    <row r="34" spans="1:20" s="21" customFormat="1" ht="26.4" x14ac:dyDescent="0.3">
      <c r="A34" s="70"/>
      <c r="B34" s="25" t="s">
        <v>46</v>
      </c>
      <c r="C34" s="27"/>
      <c r="D34" s="27"/>
      <c r="E34" s="27"/>
      <c r="F34" s="26"/>
      <c r="G34" s="26"/>
      <c r="H34" s="26"/>
      <c r="I34" s="26"/>
      <c r="J34" s="26"/>
      <c r="K34" s="26"/>
      <c r="L34" s="26"/>
      <c r="M34" s="26"/>
      <c r="N34" s="26"/>
      <c r="O34" s="26"/>
      <c r="P34" s="26"/>
      <c r="Q34" s="26"/>
      <c r="R34" s="26"/>
      <c r="S34" s="26"/>
      <c r="T34" s="26"/>
    </row>
    <row r="35" spans="1:20" s="22" customFormat="1" ht="26.4" x14ac:dyDescent="0.3">
      <c r="A35" s="70"/>
      <c r="B35" s="25" t="s">
        <v>45</v>
      </c>
      <c r="C35" s="24">
        <v>4</v>
      </c>
      <c r="D35" s="24"/>
      <c r="E35" s="24"/>
      <c r="F35" s="23"/>
      <c r="G35" s="23"/>
      <c r="H35" s="23">
        <v>3</v>
      </c>
      <c r="I35" s="23"/>
      <c r="J35" s="23">
        <v>1</v>
      </c>
      <c r="K35" s="23"/>
      <c r="L35" s="23"/>
      <c r="M35" s="23"/>
      <c r="N35" s="23"/>
      <c r="O35" s="23"/>
      <c r="P35" s="23"/>
      <c r="Q35" s="23"/>
      <c r="R35" s="23"/>
      <c r="S35" s="23"/>
      <c r="T35" s="23"/>
    </row>
    <row r="36" spans="1:20" s="39" customFormat="1" ht="26.4" x14ac:dyDescent="0.3">
      <c r="A36" s="70"/>
      <c r="B36" s="25" t="s">
        <v>44</v>
      </c>
      <c r="C36" s="24">
        <v>3</v>
      </c>
      <c r="D36" s="24"/>
      <c r="E36" s="24"/>
      <c r="F36" s="23"/>
      <c r="G36" s="23"/>
      <c r="H36" s="23"/>
      <c r="I36" s="23"/>
      <c r="J36" s="23"/>
      <c r="K36" s="23"/>
      <c r="L36" s="23"/>
      <c r="M36" s="23"/>
      <c r="N36" s="23"/>
      <c r="O36" s="23"/>
      <c r="P36" s="23"/>
      <c r="Q36" s="23"/>
      <c r="R36" s="23"/>
      <c r="S36" s="23"/>
      <c r="T36" s="23">
        <v>3</v>
      </c>
    </row>
    <row r="37" spans="1:20" s="39" customFormat="1" ht="26.4" x14ac:dyDescent="0.3">
      <c r="A37" s="70"/>
      <c r="B37" s="25" t="s">
        <v>43</v>
      </c>
      <c r="C37" s="24"/>
      <c r="D37" s="24"/>
      <c r="E37" s="24"/>
      <c r="F37" s="23"/>
      <c r="G37" s="23"/>
      <c r="H37" s="23"/>
      <c r="I37" s="23"/>
      <c r="J37" s="23"/>
      <c r="K37" s="23"/>
      <c r="L37" s="23"/>
      <c r="M37" s="23"/>
      <c r="N37" s="23"/>
      <c r="O37" s="23"/>
      <c r="P37" s="23"/>
      <c r="Q37" s="23"/>
      <c r="R37" s="23"/>
      <c r="S37" s="23"/>
      <c r="T37" s="23"/>
    </row>
    <row r="38" spans="1:20" s="19" customFormat="1" ht="16.2" x14ac:dyDescent="0.3">
      <c r="A38" s="20"/>
      <c r="B38" s="62" t="s">
        <v>42</v>
      </c>
      <c r="C38" s="62"/>
      <c r="D38" s="62"/>
      <c r="E38" s="62"/>
      <c r="F38" s="62"/>
      <c r="N38" s="69"/>
      <c r="O38" s="69"/>
      <c r="P38" s="69"/>
      <c r="Q38" s="69"/>
      <c r="R38" s="69"/>
      <c r="S38" s="69"/>
    </row>
    <row r="44" spans="1:20" x14ac:dyDescent="0.3">
      <c r="B44" s="62" t="s">
        <v>98</v>
      </c>
      <c r="C44" s="62"/>
      <c r="D44" s="62"/>
      <c r="E44" s="62"/>
    </row>
  </sheetData>
  <mergeCells count="31">
    <mergeCell ref="B44:E44"/>
    <mergeCell ref="N38:S38"/>
    <mergeCell ref="A24:T24"/>
    <mergeCell ref="B38:F38"/>
    <mergeCell ref="A19:A23"/>
    <mergeCell ref="H7:I7"/>
    <mergeCell ref="L8:N8"/>
    <mergeCell ref="I8:I9"/>
    <mergeCell ref="J7:J9"/>
    <mergeCell ref="A33:A37"/>
    <mergeCell ref="A28:A31"/>
    <mergeCell ref="A14:A17"/>
    <mergeCell ref="A10:T10"/>
    <mergeCell ref="A7:A9"/>
    <mergeCell ref="C7:C9"/>
    <mergeCell ref="B7:B9"/>
    <mergeCell ref="A1:G1"/>
    <mergeCell ref="E7:E9"/>
    <mergeCell ref="F7:F9"/>
    <mergeCell ref="O8:R8"/>
    <mergeCell ref="L7:S7"/>
    <mergeCell ref="S8:S9"/>
    <mergeCell ref="A2:G2"/>
    <mergeCell ref="D7:D9"/>
    <mergeCell ref="A4:T4"/>
    <mergeCell ref="H8:H9"/>
    <mergeCell ref="G7:G9"/>
    <mergeCell ref="K7:K9"/>
    <mergeCell ref="A5:T5"/>
    <mergeCell ref="R6:T6"/>
    <mergeCell ref="T7:T9"/>
  </mergeCells>
  <pageMargins left="0.23622047244094491" right="0" top="0.43" bottom="0.11811023622047245" header="0" footer="0"/>
  <pageSetup paperSize="9"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B2SKet01</vt:lpstr>
      <vt:lpstr>B1Sket01</vt:lpstr>
      <vt:lpstr>B2SKet01!__xlnm.Print_Titles</vt:lpstr>
      <vt:lpstr>B1Sket01!Print_Titles</vt:lpstr>
      <vt:lpstr>B2SKet01!Print_Titles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TINHTU</dc:creator>
  <cp:lastModifiedBy>Windows 10</cp:lastModifiedBy>
  <cp:lastPrinted>2024-05-14T03:30:04Z</cp:lastPrinted>
  <dcterms:created xsi:type="dcterms:W3CDTF">2020-11-11T09:50:18Z</dcterms:created>
  <dcterms:modified xsi:type="dcterms:W3CDTF">2024-05-29T07:46:31Z</dcterms:modified>
</cp:coreProperties>
</file>